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2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<sst xmlns="http://schemas.openxmlformats.org/spreadsheetml/2006/main" count="2360" uniqueCount="1029">
  <si>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</si>
  <si>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</si>
  <si>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</si>
  <si>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</si>
  <si>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</si>
  <si>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</si>
  <si>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</si>
  <si>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</si>
  <si>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</si>
  <si>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</si>
  <si>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</si>
  <si>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</si>
  <si>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</si>
  <si>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</si>
  <si>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</si>
  <si>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</si>
  <si>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</si>
  <si>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</si>
  <si>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</si>
  <si>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</si>
  <si>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</si>
  <si>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</si>
  <si>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</si>
  <si>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</si>
  <si>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</si>
  <si>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</si>
  <si>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</si>
  <si>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</si>
  <si>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</si>
  <si>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</si>
  <si>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</si>
  <si>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</si>
  <si>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</si>
  <si>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</si>
  <si>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</si>
  <si>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</si>
  <si>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</si>
  <si>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</si>
  <si>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</si>
  <si>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</si>
  <si>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</si>
  <si>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</si>
  <si>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</si>
  <si>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</si>
  <si>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</si>
  <si>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</si>
  <si>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</si>
  <si>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</si>
  <si>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</si>
  <si>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</si>
  <si>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</si>
  <si>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</si>
  <si>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</si>
  <si>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</si>
  <si>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</si>
  <si>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</si>
  <si>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</si>
  <si>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</si>
  <si>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</si>
  <si>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</si>
  <si>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</si>
  <si>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</si>
  <si>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</si>
  <si>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</si>
  <si>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</si>
  <si>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</si>
  <si>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</si>
  <si>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</si>
  <si>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</si>
  <si>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</si>
  <si>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</si>
  <si>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</si>
  <si>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</si>
  <si>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</si>
  <si>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</si>
  <si>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</si>
  <si>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</si>
  <si>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</si>
  <si>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</si>
  <si>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</si>
  <si>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</si>
  <si>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</si>
  <si>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</si>
  <si>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</si>
  <si>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</si>
  <si>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</si>
  <si>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</si>
  <si>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</si>
  <si>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</si>
  <si>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</si>
  <si>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</si>
  <si>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</si>
  <si>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</si>
  <si>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</si>
  <si>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</si>
  <si>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</si>
  <si>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</si>
  <si>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</si>
  <si>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</si>
  <si>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</si>
  <si>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</si>
  <si>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</si>
  <si>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</si>
  <si>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</si>
  <si>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</si>
  <si>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</si>
  <si>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</si>
  <si>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</si>
  <si>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</si>
  <si>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</si>
  <si>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</si>
  <si>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</si>
  <si>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</si>
  <si>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</si>
  <si>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</si>
  <si>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</si>
  <si>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</si>
  <si>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</si>
  <si>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</si>
  <si>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</si>
  <si>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</si>
  <si>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</si>
  <si>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</si>
  <si>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</si>
  <si>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</si>
  <si>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</si>
  <si>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</si>
  <si>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</si>
  <si>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</si>
  <si>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</si>
  <si>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</si>
  <si>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</si>
  <si>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</si>
  <si>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</si>
  <si>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</si>
  <si>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</si>
  <si>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</si>
  <si>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</si>
  <si>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</si>
  <si>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</si>
  <si>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</si>
  <si>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</si>
  <si>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</si>
  <si>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</si>
  <si>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</si>
  <si>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</si>
  <si>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</si>
  <si>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</si>
  <si>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</si>
  <si>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</si>
  <si>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</si>
  <si>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</si>
  <si>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</si>
  <si>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</si>
  <si>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</si>
  <si>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</si>
  <si>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</si>
  <si>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</si>
  <si>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</si>
  <si>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</si>
  <si>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</si>
  <si>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</si>
  <si>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</si>
  <si>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</si>
  <si>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</si>
  <si>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</si>
  <si>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</si>
  <si>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</si>
  <si>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</si>
  <si>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</si>
  <si>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</si>
  <si>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</si>
  <si>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</si>
  <si>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</si>
  <si>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</si>
  <si>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</si>
  <si>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</si>
  <si>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</si>
  <si>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</si>
  <si>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</si>
  <si>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</si>
  <si>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</si>
  <si>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</si>
  <si>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</si>
  <si>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</si>
  <si>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</si>
  <si>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</si>
  <si>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</si>
  <si>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</si>
  <si>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</si>
  <si>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</si>
  <si>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</si>
  <si>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</si>
  <si>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</si>
  <si>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</si>
  <si>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</si>
  <si>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</si>
  <si>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</si>
  <si>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</si>
  <si>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</si>
  <si>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</si>
  <si>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</si>
  <si>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</si>
  <si>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</si>
  <si>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</si>
  <si>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</si>
  <si>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</si>
  <si>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</si>
  <si>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</si>
  <si>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</si>
  <si>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</si>
  <si>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</si>
  <si>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</si>
  <si>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</si>
  <si>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</si>
  <si>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</si>
  <si>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</si>
  <si>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</si>
  <si>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</si>
  <si>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</si>
  <si>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</si>
  <si>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</si>
  <si>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</si>
  <si>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</si>
  <si>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</si>
  <si>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</si>
  <si>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</si>
  <si>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</si>
  <si>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</si>
  <si>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</si>
  <si>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</si>
  <si>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</si>
  <si>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</si>
  <si>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</si>
  <si>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</si>
  <si>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</si>
  <si>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</si>
  <si>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</si>
  <si>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</si>
  <si>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</si>
  <si>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</si>
  <si>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</si>
  <si>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</si>
  <si>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</si>
  <si>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</si>
  <si>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</si>
  <si>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</si>
  <si>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</si>
  <si>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</si>
  <si>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</si>
  <si>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</si>
  <si>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</si>
  <si>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</si>
  <si>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</si>
  <si>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</si>
  <si>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</si>
  <si>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</si>
  <si>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</si>
  <si>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</si>
  <si>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</si>
  <si>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</si>
  <si>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</si>
  <si>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</si>
  <si>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</si>
  <si>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</si>
  <si>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</si>
  <si>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</si>
  <si>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</si>
  <si>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</si>
  <si>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</si>
  <si>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</si>
  <si>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</si>
  <si>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</si>
  <si>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</si>
  <si>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</si>
  <si>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</si>
  <si>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</si>
  <si>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</si>
  <si>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</si>
  <si>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</si>
  <si>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</si>
  <si>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</si>
  <si>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</si>
  <si>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</si>
  <si>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</si>
  <si>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</si>
  <si>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</si>
  <si>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</si>
  <si>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</si>
  <si>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</si>
  <si>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</si>
  <si>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</si>
  <si>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</si>
  <si>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</si>
  <si>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</si>
  <si>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</si>
  <si>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</si>
  <si>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</si>
  <si>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</si>
  <si>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</si>
  <si>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</si>
  <si>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</si>
  <si>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</si>
  <si>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</si>
  <si>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</si>
  <si>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</si>
  <si>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</si>
  <si>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</si>
  <si>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</si>
  <si>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</si>
  <si>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</si>
  <si>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</si>
  <si>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</si>
  <si>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</si>
  <si>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</si>
  <si>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</si>
  <si>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</si>
  <si>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</si>
  <si>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</si>
  <si>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</si>
  <si>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</si>
  <si>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</si>
  <si>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</si>
  <si>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</si>
  <si>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</si>
  <si>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</si>
  <si>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</si>
  <si>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</si>
  <si>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</si>
  <si>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</si>
  <si>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</si>
  <si>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</si>
  <si>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</si>
  <si>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</si>
  <si>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</si>
  <si>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</si>
  <si>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</si>
  <si>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</si>
  <si>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</si>
  <si>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</si>
  <si>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</si>
  <si>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</si>
  <si>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</si>
  <si>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</si>
  <si>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</si>
  <si>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</si>
  <si>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</si>
  <si>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</si>
  <si>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</si>
  <si>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</si>
  <si>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</si>
  <si>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</si>
  <si>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</si>
  <si>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</si>
  <si>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</si>
  <si>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</si>
  <si>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</si>
  <si>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</si>
  <si>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</si>
  <si>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</si>
  <si>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</si>
  <si>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</si>
  <si>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</si>
  <si>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</si>
  <si>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</si>
  <si>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</si>
  <si>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</si>
  <si>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</si>
  <si>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</si>
  <si>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</si>
  <si>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</si>
  <si>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</si>
  <si>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</si>
  <si>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</si>
  <si>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</si>
  <si>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</si>
  <si>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</si>
  <si>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</si>
  <si>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</si>
  <si>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</si>
  <si>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</si>
  <si>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</si>
  <si>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</si>
  <si>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</si>
  <si>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</si>
  <si>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</si>
  <si>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</si>
  <si>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</si>
  <si>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</si>
  <si>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</si>
  <si>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</si>
  <si>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</si>
  <si>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</si>
  <si>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</si>
  <si>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</si>
  <si>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</si>
  <si>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</si>
  <si>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</si>
  <si>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</si>
  <si>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</si>
  <si>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</si>
  <si>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</si>
  <si>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</si>
  <si>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</si>
  <si>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</si>
  <si>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</si>
  <si>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</si>
  <si>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</si>
  <si>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</si>
  <si>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</si>
  <si>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</si>
  <si>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</si>
  <si>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</si>
  <si>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</si>
  <si>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</si>
  <si>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</si>
  <si>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</si>
  <si>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</si>
  <si>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</si>
  <si>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</si>
  <si>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</si>
  <si>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</si>
  <si>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</si>
  <si>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</si>
  <si>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</si>
  <si>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</si>
  <si>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</si>
  <si>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</si>
  <si>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</si>
  <si>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</si>
  <si>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</si>
  <si>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</si>
  <si>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</si>
  <si>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</si>
  <si>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</si>
  <si>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</si>
  <si>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</si>
  <si>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</si>
  <si>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</si>
  <si>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</si>
  <si>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</si>
  <si>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</si>
  <si>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</si>
  <si>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</si>
  <si>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</si>
  <si>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</si>
  <si>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</si>
  <si>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</si>
  <si>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</si>
  <si>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</si>
  <si>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</si>
  <si>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</si>
  <si>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</si>
  <si>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</si>
  <si>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</si>
  <si>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</si>
  <si>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</si>
  <si>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</si>
  <si>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</si>
  <si>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</si>
  <si>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</si>
  <si>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</si>
  <si>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</si>
  <si>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</si>
  <si>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</si>
  <si>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</si>
  <si>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</si>
  <si>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</si>
  <si>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</si>
  <si>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</si>
  <si>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</si>
  <si>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</si>
  <si>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</si>
  <si>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</si>
  <si>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</si>
  <si>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</si>
  <si>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</si>
  <si>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</si>
  <si>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</si>
  <si>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</si>
  <si>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</si>
  <si>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</si>
  <si>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</si>
  <si>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</si>
  <si>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</si>
  <si>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</si>
  <si>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</si>
  <si>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</si>
  <si>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</si>
  <si>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</si>
  <si>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</si>
  <si>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</si>
  <si>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</si>
  <si>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</si>
  <si>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</si>
  <si>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</si>
  <si>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</si>
  <si>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</si>
  <si>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</si>
  <si>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</si>
  <si>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</si>
  <si>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</si>
  <si>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</si>
  <si>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</si>
  <si>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</si>
  <si>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</si>
  <si>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</si>
  <si>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</si>
  <si>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</si>
  <si>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</si>
  <si>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</si>
  <si>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</si>
  <si>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</si>
  <si>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</si>
  <si>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</si>
  <si>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</si>
  <si>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</si>
  <si>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</si>
  <si>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</si>
  <si>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</si>
  <si>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</si>
  <si>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</si>
  <si>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</si>
  <si>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</si>
  <si>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</si>
  <si>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</si>
  <si>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</si>
  <si>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</si>
  <si>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</si>
  <si>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</si>
  <si>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</si>
  <si>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</si>
  <si>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</si>
  <si>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</si>
  <si>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</si>
  <si>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</si>
  <si>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</si>
  <si>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</si>
  <si>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</si>
  <si>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</si>
  <si>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</si>
  <si>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</si>
  <si>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</si>
  <si>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</si>
  <si>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</si>
  <si>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</si>
  <si>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</si>
  <si>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</si>
  <si>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</si>
  <si>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</si>
  <si>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</si>
  <si>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</si>
  <si>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</si>
  <si>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</si>
  <si>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</si>
  <si>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</si>
  <si>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</si>
  <si>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</si>
  <si>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</si>
  <si>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</si>
  <si>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</si>
  <si>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</si>
  <si>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</si>
  <si>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</si>
  <si>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</si>
  <si>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</si>
  <si>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</si>
  <si>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</si>
  <si>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</si>
  <si>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</si>
  <si>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</si>
  <si>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</si>
  <si>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</si>
  <si>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</si>
  <si>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</si>
  <si>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</si>
  <si>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</si>
  <si>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</si>
  <si>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</si>
  <si>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</si>
  <si>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</si>
  <si>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</si>
  <si>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</si>
  <si>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</si>
  <si>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</si>
  <si>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</si>
  <si>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</si>
  <si>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</si>
  <si>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</si>
  <si>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</si>
  <si>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</si>
  <si>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</si>
  <si>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</si>
  <si>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</si>
  <si>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</si>
  <si>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</si>
  <si>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</si>
  <si>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</si>
  <si>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</si>
  <si>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</si>
  <si>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</si>
  <si>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</si>
  <si>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</si>
  <si>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</si>
  <si>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</si>
  <si>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</si>
  <si>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</si>
  <si>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</si>
  <si>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</si>
  <si>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</si>
  <si>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</si>
  <si>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</si>
  <si>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</si>
  <si>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</si>
  <si>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</si>
  <si>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</si>
  <si>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</si>
  <si>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</si>
  <si>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</si>
  <si>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</si>
  <si>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</si>
  <si>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</si>
  <si>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</si>
  <si>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</si>
  <si>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</si>
  <si>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</si>
  <si>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</si>
  <si>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</si>
  <si>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</si>
  <si>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</si>
  <si>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</si>
  <si>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</si>
  <si>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</si>
  <si>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</si>
  <si>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</si>
  <si>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</si>
  <si>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</si>
  <si>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</si>
  <si>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</si>
  <si>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</si>
  <si>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</si>
  <si>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</si>
  <si>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</si>
  <si>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</si>
  <si>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</si>
  <si>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</si>
  <si>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</si>
  <si>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</si>
  <si>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</si>
  <si>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</si>
  <si>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</si>
  <si>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</si>
  <si>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</si>
  <si>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</si>
  <si>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</si>
  <si>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</si>
  <si>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</si>
  <si>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</si>
  <si>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</si>
  <si>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</si>
  <si>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</si>
  <si>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</si>
  <si>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</si>
  <si>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</si>
  <si>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</si>
  <si>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</si>
  <si>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</si>
  <si>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</si>
  <si>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</si>
  <si>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</si>
  <si>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</si>
  <si>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</si>
  <si>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</si>
  <si>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</si>
  <si>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</si>
  <si>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</si>
  <si>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</si>
  <si>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</si>
  <si>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</si>
  <si>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</si>
  <si>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</si>
  <si>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</si>
  <si>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</si>
  <si>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</si>
  <si>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</si>
  <si>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</si>
  <si>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</si>
  <si>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</si>
  <si>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</si>
  <si>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</si>
  <si>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</si>
  <si>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</si>
  <si>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</si>
  <si>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</si>
  <si>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</si>
  <si>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</si>
  <si>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</si>
  <si>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</si>
  <si>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</si>
  <si>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</si>
  <si>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</si>
  <si>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</si>
  <si>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</si>
  <si>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</si>
  <si>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</si>
  <si>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</si>
  <si>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</si>
  <si>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</si>
  <si>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</si>
  <si>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</si>
  <si>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</si>
  <si>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</si>
  <si>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</si>
  <si>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</si>
  <si>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</si>
  <si>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</si>
  <si>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</si>
  <si>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</si>
  <si>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</si>
  <si>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</si>
  <si>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</si>
  <si>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</si>
  <si>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</si>
  <si>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</si>
  <si>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</si>
  <si>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</si>
  <si>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</si>
  <si>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</si>
  <si>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</si>
  <si>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</si>
  <si>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</si>
  <si>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</si>
  <si>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</si>
  <si>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</si>
  <si>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</si>
  <si>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</si>
  <si>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</si>
  <si>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</si>
  <si>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</si>
  <si>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</si>
  <si>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</si>
  <si>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</si>
  <si>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</si>
  <si>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</si>
  <si>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</si>
  <si>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</si>
  <si>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</si>
  <si>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</si>
  <si>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</si>
  <si>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</si>
  <si>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</si>
  <si>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</si>
  <si>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</si>
  <si>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</si>
  <si>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</si>
  <si>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</si>
  <si>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</si>
  <si>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</si>
  <si>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</si>
  <si>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</si>
  <si>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</si>
  <si>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</si>
  <si>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</si>
  <si>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</si>
  <si>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</si>
  <si>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</si>
  <si>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</si>
  <si>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</si>
  <si>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</si>
  <si>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</si>
  <si>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</si>
  <si>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</si>
  <si>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</si>
  <si>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</si>
  <si>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</si>
  <si>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</si>
  <si>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</si>
  <si>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</si>
  <si>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</si>
  <si>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</si>
  <si>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</si>
  <si>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</si>
  <si>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</si>
  <si>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</si>
  <si>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</si>
  <si>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</si>
  <si>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</si>
  <si>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</si>
  <si>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</si>
  <si>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</si>
  <si>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</si>
  <si>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</si>
  <si>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</si>
  <si>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</si>
  <si>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</si>
  <si>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</si>
  <si>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</si>
  <si>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</si>
  <si>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</si>
  <si>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</si>
  <si>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</si>
  <si>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</si>
  <si>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</si>
  <si>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</si>
  <si>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</si>
  <si>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</si>
  <si>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</si>
  <si>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</si>
  <si>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</si>
  <si>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</si>
  <si>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</si>
  <si>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</si>
  <si>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</si>
  <si>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</si>
  <si>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</si>
  <si>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</si>
  <si>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</si>
  <si>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</si>
  <si>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</si>
  <si>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</si>
  <si>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</si>
  <si>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</si>
  <si>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</si>
  <si>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</si>
  <si>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</si>
  <si>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</si>
  <si>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</si>
  <si>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</si>
  <si>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</si>
  <si>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</si>
  <si>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</si>
  <si>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</si>
  <si>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</si>
  <si>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</si>
  <si>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</si>
  <si>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</si>
  <si>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</si>
  <si>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</si>
  <si>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</si>
  <si>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</si>
  <si>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</si>
  <si>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</si>
  <si>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</si>
  <si>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</si>
  <si>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</si>
  <si>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</si>
  <si>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</si>
  <si>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</si>
  <si>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</si>
  <si>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</si>
  <si>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</si>
  <si>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</si>
  <si>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</si>
  <si>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</si>
  <si>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</si>
  <si>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</si>
  <si>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</si>
  <si>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</si>
  <si>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</si>
  <si>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</si>
  <si>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</si>
  <si>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</si>
  <si>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</si>
  <si>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</si>
  <si>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</si>
  <si>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</si>
  <si>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</si>
  <si>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</si>
  <si>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</si>
  <si>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</si>
  <si>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</si>
  <si>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</si>
  <si>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</si>
  <si>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</si>
  <si>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</si>
  <si>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</si>
  <si>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</si>
  <si>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</si>
  <si>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</si>
  <si>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</si>
  <si>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</si>
  <si>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</si>
  <si>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</si>
  <si>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</si>
  <si>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</si>
  <si>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</si>
  <si>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</si>
  <si>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</si>
  <si>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</si>
  <si>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</si>
  <si>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</si>
  <si>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</si>
  <si>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</si>
  <si>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</si>
  <si>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</si>
  <si>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</si>
  <si>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</si>
  <si>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</si>
  <si>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</si>
  <si>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</si>
  <si>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</si>
  <si>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</si>
  <si>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</si>
  <si>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</si>
  <si>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</si>
  <si>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</si>
  <si>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</si>
  <si>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</si>
  <si>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</si>
  <si>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</si>
  <si>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</si>
  <si>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</si>
  <si>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</si>
  <si>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</si>
  <si>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</si>
  <si>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</si>
  <si>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</si>
  <si>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</si>
  <si>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</si>
  <si>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</si>
  <si>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</si>
  <si>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</si>
  <si>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</si>
  <si>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</si>
  <si>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</si>
  <si>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</si>
  <si>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</si>
  <si>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</si>
  <si>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</si>
  <si>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</si>
  <si>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</si>
  <si>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</si>
  <si>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</si>
  <si>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</si>
  <si>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</si>
  <si>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</si>
  <si>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</si>
  <si>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</si>
  <si>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</si>
  <si>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</si>
  <si>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</si>
  <si>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</si>
  <si>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</si>
  <si>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</si>
  <si>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</si>
  <si>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</si>
  <si>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</si>
  <si>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</si>
  <si>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</si>
  <si>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</si>
  <si>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</si>
  <si>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</si>
  <si>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</si>
  <si>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</si>
  <si>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</si>
  <si>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</si>
  <si>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</si>
  <si>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</si>
  <si>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</si>
  <si>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</si>
  <si>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</si>
  <si>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</si>
  <si>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</si>
  <si>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</si>
  <si>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</si>
  <si>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</si>
  <si>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</si>
  <si>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</si>
  <si>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</si>
  <si>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</si>
  <si>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</si>
  <si>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</si>
  <si>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</si>
  <si>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</si>
  <si>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</si>
  <si>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</si>
  <si>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</si>
  <si>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</si>
  <si>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</si>
  <si>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</si>
  <si>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</si>
  <si>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</si>
  <si>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</si>
  <si>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</si>
  <si>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</si>
  <si>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</si>
  <si>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</si>
  <si>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</si>
  <si>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</si>
  <si>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</si>
  <si>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</si>
  <si>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</si>
  <si>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</si>
  <si>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</si>
  <si>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</si>
  <si>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</si>
  <si>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</si>
  <si>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</si>
  <si>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</si>
  <si>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</si>
  <si>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</si>
  <si>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</si>
  <si>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</si>
  <si>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</si>
  <si>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</si>
  <si>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</si>
  <si>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</si>
  <si>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</si>
  <si>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</si>
  <si>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</si>
  <si>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</si>
  <si>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</si>
  <si>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</si>
  <si>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</si>
  <si>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</si>
  <si>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</si>
  <si>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</si>
  <si>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</si>
  <si>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</si>
  <si>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</si>
  <si>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</si>
  <si>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</si>
  <si>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</si>
  <si>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</si>
  <si>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</si>
  <si>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</si>
  <si>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</si>
  <si>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>I</t>
  </si>
  <si>
    <t xml:space="preserve">       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</si>
</sst>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1" t="s">
        <v>273</v>
      </c>
      <c r="K8" s="112"/>
      <c r="L8" s="112"/>
      <c r="M8" s="112"/>
      <c r="N8" s="113"/>
    </row>
    <row r="9" spans="1:25" s="31" customFormat="1" ht="15" thickBot="1">
      <c r="A9" s="26"/>
      <c r="B9" s="60" t="s">
        <v>14</v>
      </c>
      <c r="C9" s="41" t="s">
        <v>9</v>
      </c>
      <c r="D9" s="114" t="s">
        <v>274</v>
      </c>
      <c r="E9" s="115"/>
      <c r="F9" s="115"/>
      <c r="G9" s="116" t="s">
        <v>275</v>
      </c>
      <c r="H9" s="117"/>
      <c r="I9" s="117"/>
      <c r="J9" s="118" t="s">
        <v>276</v>
      </c>
      <c r="K9" s="119"/>
      <c r="L9" s="119"/>
      <c r="M9" s="120" t="s">
        <v>277</v>
      </c>
      <c r="N9" s="121"/>
      <c r="O9" s="121"/>
      <c r="P9" s="122" t="s">
        <v>278</v>
      </c>
      <c r="Q9" s="123"/>
      <c r="R9" s="123"/>
      <c r="S9" s="109" t="s">
        <v>279</v>
      </c>
      <c r="T9" s="110"/>
      <c r="U9" s="110"/>
      <c r="V9" s="106" t="s">
        <v>280</v>
      </c>
      <c r="W9" s="107"/>
      <c r="X9" s="107"/>
      <c r="Y9" s="108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tabSelected="1" zoomScale="75" zoomScaleNormal="75" zoomScalePageLayoutView="0" workbookViewId="0" topLeftCell="B4">
      <selection activeCell="N33" sqref="N33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2012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1027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461867</v>
      </c>
      <c r="E35" s="73">
        <f>SUM(E36:E37)</f>
        <v>461867</v>
      </c>
      <c r="F35" s="73">
        <f>SUM(F36:F37)</f>
        <v>89009</v>
      </c>
      <c r="G35" s="74">
        <f>+E35-F35</f>
        <v>372858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461867</v>
      </c>
      <c r="E37" s="74">
        <f>+E48+E58+E60</f>
        <v>461867</v>
      </c>
      <c r="F37" s="74">
        <f>+F48+F58+F60</f>
        <v>89009</v>
      </c>
      <c r="G37" s="74">
        <f>+E37-F37</f>
        <v>372858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361352</v>
      </c>
      <c r="E48" s="75">
        <f>SUM(E49:E50)</f>
        <v>361352</v>
      </c>
      <c r="F48" s="75">
        <f>SUM(F49:F50)</f>
        <v>89009</v>
      </c>
      <c r="G48" s="74">
        <f>+E48-F48</f>
        <v>272343</v>
      </c>
    </row>
    <row r="49" spans="2:7" ht="14.25">
      <c r="B49" s="76" t="s">
        <v>92</v>
      </c>
      <c r="C49" s="76" t="s">
        <v>93</v>
      </c>
      <c r="D49" s="76">
        <v>326352</v>
      </c>
      <c r="E49" s="76">
        <v>326352</v>
      </c>
      <c r="F49" s="76">
        <v>89009</v>
      </c>
      <c r="G49" s="74">
        <f>+E49-F49</f>
        <v>237343</v>
      </c>
    </row>
    <row r="50" spans="2:7" ht="14.25">
      <c r="B50" s="76" t="s">
        <v>94</v>
      </c>
      <c r="C50" s="76" t="s">
        <v>95</v>
      </c>
      <c r="D50" s="76">
        <v>35000</v>
      </c>
      <c r="E50" s="76">
        <v>35000</v>
      </c>
      <c r="F50" s="76">
        <v>0</v>
      </c>
      <c r="G50" s="74">
        <f>+E50-F50</f>
        <v>35000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10515</v>
      </c>
      <c r="E58" s="75">
        <v>10515</v>
      </c>
      <c r="F58" s="75">
        <v>0</v>
      </c>
      <c r="G58" s="74">
        <f>+E58-F58</f>
        <v>10515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90000</v>
      </c>
      <c r="E60" s="75">
        <v>90000</v>
      </c>
      <c r="F60" s="75">
        <v>0</v>
      </c>
      <c r="G60" s="74">
        <f>+E60-F60</f>
        <v>90000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>
        <v>0</v>
      </c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2010</v>
      </c>
      <c r="E74" s="73">
        <f>SUM(E75)+F94</f>
        <v>2010</v>
      </c>
      <c r="F74" s="73">
        <f>SUM(F75)+(F94)</f>
        <v>78</v>
      </c>
      <c r="G74" s="74">
        <f>+E74-F74</f>
        <v>1932</v>
      </c>
    </row>
    <row r="75" spans="2:7" ht="14.25">
      <c r="B75" s="74" t="s">
        <v>144</v>
      </c>
      <c r="C75" s="74" t="s">
        <v>145</v>
      </c>
      <c r="D75" s="74">
        <f>SUM(D76:D77)</f>
        <v>2010</v>
      </c>
      <c r="E75" s="74">
        <f>SUM(E76:E77)</f>
        <v>2010</v>
      </c>
      <c r="F75" s="74">
        <f>SUM(F76:F77)</f>
        <v>78</v>
      </c>
      <c r="G75" s="74">
        <f>+E75-F75</f>
        <v>1932</v>
      </c>
    </row>
    <row r="76" spans="2:7" ht="14.25">
      <c r="B76" s="75" t="s">
        <v>146</v>
      </c>
      <c r="C76" s="75" t="s">
        <v>147</v>
      </c>
      <c r="D76" s="75">
        <v>10</v>
      </c>
      <c r="E76" s="75">
        <v>10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2000</v>
      </c>
      <c r="E77" s="75">
        <v>2000</v>
      </c>
      <c r="F77" s="75">
        <v>78</v>
      </c>
      <c r="G77" s="74">
        <f>+E77-F77</f>
        <v>1922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14332</v>
      </c>
      <c r="E143" s="73">
        <v>14332</v>
      </c>
      <c r="F143" s="73">
        <v>14332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478209</v>
      </c>
      <c r="E144" s="76">
        <f>+E35+E65+E74+E97+E106+E114+E120+E139+E143</f>
        <v>478209</v>
      </c>
      <c r="F144" s="76">
        <f>+F35+F65+F74+F97+F106+F114+F120+F139+F143</f>
        <v>103419</v>
      </c>
      <c r="G144" s="76">
        <f>+G35+G65+G74+G97+G106+G114+G120+G139+G143</f>
        <v>374790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zoomScale="75" zoomScaleNormal="75" zoomScalePageLayoutView="0" workbookViewId="0" topLeftCell="A10">
      <selection activeCell="J21" sqref="J21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/>
    </row>
    <row r="2" spans="2:7" ht="15">
      <c r="B2" s="27"/>
      <c r="C2" s="64">
        <v>2012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1027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372756</v>
      </c>
      <c r="E11" s="73">
        <f>+E12+E116+E207</f>
        <v>372756</v>
      </c>
      <c r="F11" s="73">
        <f>+F12+F116+F207</f>
        <v>83985</v>
      </c>
      <c r="G11" s="73">
        <f>+G12+G116+G207</f>
        <v>288772</v>
      </c>
    </row>
    <row r="12" spans="2:7" ht="14.25">
      <c r="B12" s="74" t="s">
        <v>291</v>
      </c>
      <c r="C12" s="74" t="s">
        <v>292</v>
      </c>
      <c r="D12" s="74">
        <f>+D13+D108+D100+D83+D86</f>
        <v>171301</v>
      </c>
      <c r="E12" s="74">
        <f>+E13+E108+E100+E83+E86</f>
        <v>171301</v>
      </c>
      <c r="F12" s="74">
        <f>+F13+F108+F100+F83+F86</f>
        <v>38973</v>
      </c>
      <c r="G12" s="74">
        <f>+G13+G83+G86+G100+G108</f>
        <v>132328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132480</v>
      </c>
      <c r="E13" s="75">
        <f>+E14+E21+E33+E46+E55+E58+E68+E73+E80+E82</f>
        <v>132480</v>
      </c>
      <c r="F13" s="75">
        <f>+F14+F21+F33+F46+F55+F58+F68+F73+F80+F82</f>
        <v>33554</v>
      </c>
      <c r="G13" s="96">
        <f>+E13-F13</f>
        <v>98926</v>
      </c>
    </row>
    <row r="14" spans="2:7" ht="14.25">
      <c r="B14" s="81" t="s">
        <v>295</v>
      </c>
      <c r="C14" s="81" t="s">
        <v>296</v>
      </c>
      <c r="D14" s="81">
        <v>49342</v>
      </c>
      <c r="E14" s="81">
        <v>49342</v>
      </c>
      <c r="F14" s="81">
        <v>12506</v>
      </c>
      <c r="G14" s="81">
        <f>+E14-F14</f>
        <v>36836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12335</v>
      </c>
      <c r="E21" s="81">
        <f>SUM(E22:E32)</f>
        <v>12335</v>
      </c>
      <c r="F21" s="81">
        <f>SUM(F22:F32)</f>
        <v>3139</v>
      </c>
      <c r="G21" s="81">
        <f>+E21-F21</f>
        <v>9196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12335</v>
      </c>
      <c r="E23" s="76">
        <v>12335</v>
      </c>
      <c r="F23" s="76">
        <v>3139</v>
      </c>
      <c r="G23" s="96">
        <f>+E23-F23</f>
        <v>9196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1028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1647</v>
      </c>
      <c r="E33" s="81">
        <f>SUM(E34:E45)</f>
        <v>1647</v>
      </c>
      <c r="F33" s="81">
        <f>SUM(F34:F45)</f>
        <v>403</v>
      </c>
      <c r="G33" s="81">
        <f>SUM(G34:G45)</f>
        <v>1244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1647</v>
      </c>
      <c r="E40" s="76">
        <v>1647</v>
      </c>
      <c r="F40" s="76">
        <v>403</v>
      </c>
      <c r="G40" s="96">
        <f>+E40-F40</f>
        <v>1244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3019</v>
      </c>
      <c r="E55" s="81">
        <f>SUM(E56:E57)</f>
        <v>3019</v>
      </c>
      <c r="F55" s="81">
        <f>SUM(F56:F57)</f>
        <v>767</v>
      </c>
      <c r="G55" s="81">
        <f>+E55-F55</f>
        <v>2252</v>
      </c>
    </row>
    <row r="56" spans="2:7" ht="14.25">
      <c r="B56" s="76" t="s">
        <v>379</v>
      </c>
      <c r="C56" s="76" t="s">
        <v>380</v>
      </c>
      <c r="D56" s="76">
        <v>3019</v>
      </c>
      <c r="E56" s="76">
        <v>3019</v>
      </c>
      <c r="F56" s="76">
        <v>767</v>
      </c>
      <c r="G56" s="96">
        <f>+E56-F56</f>
        <v>2252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12442</v>
      </c>
      <c r="E68" s="81">
        <f>SUM(E69:E72)</f>
        <v>12442</v>
      </c>
      <c r="F68" s="81">
        <f>SUM(F69:F72)</f>
        <v>3161</v>
      </c>
      <c r="G68" s="81">
        <f>+E68-F68</f>
        <v>9281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12442</v>
      </c>
      <c r="E70" s="76">
        <v>12442</v>
      </c>
      <c r="F70" s="76">
        <v>3161</v>
      </c>
      <c r="G70" s="96">
        <f>+E70-F70</f>
        <v>9281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414</v>
      </c>
      <c r="E73" s="81">
        <f>SUM(E74:E79)</f>
        <v>414</v>
      </c>
      <c r="F73" s="81">
        <f>SUM(F74:F79)</f>
        <v>68</v>
      </c>
      <c r="G73" s="81">
        <f>+E73-F73</f>
        <v>346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414</v>
      </c>
      <c r="E75" s="76">
        <v>414</v>
      </c>
      <c r="F75" s="76">
        <v>68</v>
      </c>
      <c r="G75" s="96">
        <f>+E75-F75</f>
        <v>346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49342</v>
      </c>
      <c r="E80" s="81">
        <f>SUM(E81)</f>
        <v>49342</v>
      </c>
      <c r="F80" s="81">
        <f>SUM(F81)</f>
        <v>12506</v>
      </c>
      <c r="G80" s="81">
        <f>SUM(G81)</f>
        <v>36836</v>
      </c>
    </row>
    <row r="81" spans="2:11" ht="14.25">
      <c r="B81" s="76" t="s">
        <v>429</v>
      </c>
      <c r="C81" s="76" t="s">
        <v>430</v>
      </c>
      <c r="D81" s="76">
        <v>49342</v>
      </c>
      <c r="E81" s="76">
        <v>49342</v>
      </c>
      <c r="F81" s="76">
        <v>12506</v>
      </c>
      <c r="G81" s="96">
        <f>+E81-F81</f>
        <v>36836</v>
      </c>
      <c r="K81" s="101"/>
    </row>
    <row r="82" spans="2:7" ht="14.25">
      <c r="B82" s="81" t="s">
        <v>431</v>
      </c>
      <c r="C82" s="81" t="s">
        <v>432</v>
      </c>
      <c r="D82" s="81">
        <v>3939</v>
      </c>
      <c r="E82" s="81">
        <v>3939</v>
      </c>
      <c r="F82" s="81">
        <v>1004</v>
      </c>
      <c r="G82" s="102">
        <f>+E82-F82</f>
        <v>2935</v>
      </c>
    </row>
    <row r="83" spans="2:7" ht="14.25">
      <c r="B83" s="95" t="s">
        <v>433</v>
      </c>
      <c r="C83" s="95" t="s">
        <v>434</v>
      </c>
      <c r="D83" s="95">
        <f>SUM(D84:D85)</f>
        <v>3656</v>
      </c>
      <c r="E83" s="95">
        <f>SUM(E84:E85)</f>
        <v>3656</v>
      </c>
      <c r="F83" s="95">
        <f>SUM(F84:F85)</f>
        <v>994</v>
      </c>
      <c r="G83" s="95">
        <f>SUM(G84:G85)</f>
        <v>2662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3656</v>
      </c>
      <c r="E85" s="76">
        <v>3656</v>
      </c>
      <c r="F85" s="76">
        <v>994</v>
      </c>
      <c r="G85" s="96">
        <f>+E85-F85</f>
        <v>2662</v>
      </c>
    </row>
    <row r="86" spans="2:7" ht="14.25">
      <c r="B86" s="95" t="s">
        <v>439</v>
      </c>
      <c r="C86" s="95" t="s">
        <v>440</v>
      </c>
      <c r="D86" s="95">
        <f>SUM(D87:D90)</f>
        <v>27000</v>
      </c>
      <c r="E86" s="95">
        <f>SUM(E87:E90)</f>
        <v>27000</v>
      </c>
      <c r="F86" s="95">
        <f>SUM(F87:F90)</f>
        <v>1609</v>
      </c>
      <c r="G86" s="95">
        <f>+G90</f>
        <v>25391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27000</v>
      </c>
      <c r="E90" s="96">
        <f>SUM(E91:E98)</f>
        <v>27000</v>
      </c>
      <c r="F90" s="96">
        <f>SUM(F91:F98)</f>
        <v>1609</v>
      </c>
      <c r="G90" s="96">
        <f>+E90-F90</f>
        <v>25391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21000</v>
      </c>
      <c r="E93" s="76">
        <v>21000</v>
      </c>
      <c r="F93" s="76">
        <v>0</v>
      </c>
      <c r="G93" s="96">
        <f>+E93-F93</f>
        <v>21000</v>
      </c>
    </row>
    <row r="94" spans="2:7" ht="14.25">
      <c r="B94" s="76" t="s">
        <v>454</v>
      </c>
      <c r="C94" s="76" t="s">
        <v>455</v>
      </c>
      <c r="D94" s="76">
        <f>SUM(D95:D99)</f>
        <v>6000</v>
      </c>
      <c r="E94" s="76">
        <f>SUM(E95:E99)</f>
        <v>6000</v>
      </c>
      <c r="F94" s="76">
        <f>SUM(F95:F99)</f>
        <v>1609</v>
      </c>
      <c r="G94" s="96">
        <f>+E94-F94</f>
        <v>4391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6000</v>
      </c>
      <c r="E99" s="96">
        <v>6000</v>
      </c>
      <c r="F99" s="96">
        <v>1609</v>
      </c>
      <c r="G99" s="96">
        <f>+E99-F99</f>
        <v>4391</v>
      </c>
    </row>
    <row r="100" spans="2:7" ht="14.25">
      <c r="B100" s="75" t="s">
        <v>465</v>
      </c>
      <c r="C100" s="75" t="s">
        <v>466</v>
      </c>
      <c r="D100" s="75">
        <f>SUM(D101:D107)</f>
        <v>2500</v>
      </c>
      <c r="E100" s="75">
        <f>SUM(E101:E107)</f>
        <v>2500</v>
      </c>
      <c r="F100" s="75">
        <f>SUM(F101:F107)</f>
        <v>2284</v>
      </c>
      <c r="G100" s="96">
        <f>+E100-F100</f>
        <v>216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2000</v>
      </c>
      <c r="F105" s="76">
        <v>2182</v>
      </c>
      <c r="G105" s="96">
        <f>+E105-F105</f>
        <v>-182</v>
      </c>
    </row>
    <row r="106" spans="2:7" ht="14.25">
      <c r="B106" s="76" t="s">
        <v>477</v>
      </c>
      <c r="C106" s="76" t="s">
        <v>478</v>
      </c>
      <c r="D106" s="76">
        <v>500</v>
      </c>
      <c r="E106" s="76">
        <v>500</v>
      </c>
      <c r="F106" s="76">
        <v>102</v>
      </c>
      <c r="G106" s="96">
        <f aca="true" t="shared" si="0" ref="G106:G118">+E106-F106</f>
        <v>398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</f>
        <v>5665</v>
      </c>
      <c r="F108" s="75">
        <f>+F109++F115+F112+F113</f>
        <v>532</v>
      </c>
      <c r="G108" s="96">
        <f t="shared" si="0"/>
        <v>5133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v>0</v>
      </c>
      <c r="G109" s="96">
        <f t="shared" si="0"/>
        <v>1815</v>
      </c>
    </row>
    <row r="110" spans="2:7" ht="14.25">
      <c r="B110" s="76" t="s">
        <v>485</v>
      </c>
      <c r="C110" s="76" t="s">
        <v>486</v>
      </c>
      <c r="D110" s="76">
        <v>965</v>
      </c>
      <c r="E110" s="76">
        <v>965</v>
      </c>
      <c r="F110" s="76">
        <v>0</v>
      </c>
      <c r="G110" s="96">
        <f t="shared" si="0"/>
        <v>965</v>
      </c>
    </row>
    <row r="111" spans="2:7" ht="14.25">
      <c r="B111" s="76" t="s">
        <v>487</v>
      </c>
      <c r="C111" s="76" t="s">
        <v>488</v>
      </c>
      <c r="D111" s="76">
        <v>850</v>
      </c>
      <c r="E111" s="76">
        <v>850</v>
      </c>
      <c r="F111" s="76">
        <v>0</v>
      </c>
      <c r="G111" s="96">
        <f t="shared" si="0"/>
        <v>850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422</v>
      </c>
      <c r="G112" s="96">
        <f t="shared" si="0"/>
        <v>478</v>
      </c>
    </row>
    <row r="113" spans="2:7" ht="14.25">
      <c r="B113" s="76" t="s">
        <v>491</v>
      </c>
      <c r="C113" s="76" t="s">
        <v>492</v>
      </c>
      <c r="D113" s="96">
        <v>2700</v>
      </c>
      <c r="E113" s="96">
        <v>2700</v>
      </c>
      <c r="F113" s="96">
        <v>0</v>
      </c>
      <c r="G113" s="96">
        <f t="shared" si="0"/>
        <v>2700</v>
      </c>
    </row>
    <row r="114" spans="2:7" ht="14.25">
      <c r="B114" s="76" t="s">
        <v>493</v>
      </c>
      <c r="C114" s="76" t="s">
        <v>494</v>
      </c>
      <c r="D114" s="76">
        <v>0</v>
      </c>
      <c r="E114" s="76">
        <v>0</v>
      </c>
      <c r="F114" s="76">
        <v>0</v>
      </c>
      <c r="G114" s="96">
        <f t="shared" si="0"/>
        <v>0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110</v>
      </c>
      <c r="G115" s="96">
        <f t="shared" si="0"/>
        <v>140</v>
      </c>
    </row>
    <row r="116" spans="2:7" ht="14.25">
      <c r="B116" s="82" t="s">
        <v>497</v>
      </c>
      <c r="C116" s="82" t="s">
        <v>498</v>
      </c>
      <c r="D116" s="82">
        <f>+D117+D175+D178+D191+D199</f>
        <v>193970</v>
      </c>
      <c r="E116" s="82">
        <f>+E117+E175+E178+E191+E199</f>
        <v>193970</v>
      </c>
      <c r="F116" s="82">
        <f>+F117+F175+F178+F191+F199</f>
        <v>37650</v>
      </c>
      <c r="G116" s="103">
        <f t="shared" si="0"/>
        <v>156320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160457</v>
      </c>
      <c r="E117" s="75">
        <f>+E123+E133+E155+E158+E162+E173+E118+E174</f>
        <v>160457</v>
      </c>
      <c r="F117" s="75">
        <f>+F123+F133+F155+F158+F162+F173+F118</f>
        <v>33458</v>
      </c>
      <c r="G117" s="96">
        <f t="shared" si="0"/>
        <v>126999</v>
      </c>
    </row>
    <row r="118" spans="2:7" ht="14.25">
      <c r="B118" s="76" t="s">
        <v>500</v>
      </c>
      <c r="C118" s="76" t="s">
        <v>296</v>
      </c>
      <c r="D118" s="76">
        <v>55561</v>
      </c>
      <c r="E118" s="76">
        <v>55561</v>
      </c>
      <c r="F118" s="76">
        <v>11618</v>
      </c>
      <c r="G118" s="96">
        <f t="shared" si="0"/>
        <v>43943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13890</v>
      </c>
      <c r="E123" s="74">
        <f>SUM(E124:E126)</f>
        <v>13890</v>
      </c>
      <c r="F123" s="74">
        <f>SUM(F124:F126)</f>
        <v>2905</v>
      </c>
      <c r="G123" s="81">
        <f>+E123-F123</f>
        <v>10985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13890</v>
      </c>
      <c r="E125" s="76">
        <v>13890</v>
      </c>
      <c r="F125" s="76">
        <v>2905</v>
      </c>
      <c r="G125" s="96">
        <f>+E125-F125</f>
        <v>10985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10911</v>
      </c>
      <c r="E133" s="74">
        <f>SUM(E134:E141)</f>
        <v>10911</v>
      </c>
      <c r="F133" s="74">
        <f>SUM(F134:F141)</f>
        <v>2826</v>
      </c>
      <c r="G133" s="81">
        <f>+E133-F133</f>
        <v>8085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10357</v>
      </c>
      <c r="E140" s="76">
        <v>10357</v>
      </c>
      <c r="F140" s="76">
        <v>2587</v>
      </c>
      <c r="G140" s="96">
        <f>+E140-F140</f>
        <v>7770</v>
      </c>
    </row>
    <row r="141" spans="2:7" ht="14.25">
      <c r="B141" s="76" t="s">
        <v>525</v>
      </c>
      <c r="C141" s="76" t="s">
        <v>350</v>
      </c>
      <c r="D141" s="76">
        <v>554</v>
      </c>
      <c r="E141" s="76">
        <v>554</v>
      </c>
      <c r="F141" s="76">
        <v>239</v>
      </c>
      <c r="G141" s="96">
        <f>+E141-F141</f>
        <v>315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4262</v>
      </c>
      <c r="E155" s="74">
        <f>SUM(E156:E157)</f>
        <v>4262</v>
      </c>
      <c r="F155" s="74">
        <f>SUM(F156:F157)</f>
        <v>873</v>
      </c>
      <c r="G155" s="74">
        <f>SUM(G156:G157)</f>
        <v>3389</v>
      </c>
    </row>
    <row r="156" spans="2:7" ht="14.25">
      <c r="B156" s="76" t="s">
        <v>541</v>
      </c>
      <c r="C156" s="76" t="s">
        <v>542</v>
      </c>
      <c r="D156" s="76">
        <v>4262</v>
      </c>
      <c r="E156" s="76">
        <v>4262</v>
      </c>
      <c r="F156" s="76">
        <v>873</v>
      </c>
      <c r="G156" s="96">
        <f>+E156-F156</f>
        <v>3389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8282</v>
      </c>
      <c r="E158" s="74">
        <f>SUM(E159:E160)</f>
        <v>8282</v>
      </c>
      <c r="F158" s="74">
        <f>SUM(F159:F160)</f>
        <v>681</v>
      </c>
      <c r="G158" s="74">
        <f>SUM(G159:G160)</f>
        <v>7601</v>
      </c>
    </row>
    <row r="159" spans="2:7" ht="14.25">
      <c r="B159" s="76" t="s">
        <v>545</v>
      </c>
      <c r="C159" s="76" t="s">
        <v>388</v>
      </c>
      <c r="D159" s="76">
        <v>8282</v>
      </c>
      <c r="E159" s="76">
        <v>8282</v>
      </c>
      <c r="F159" s="76">
        <v>681</v>
      </c>
      <c r="G159" s="96">
        <f>+E159-F159</f>
        <v>7601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11990</v>
      </c>
      <c r="E162" s="74">
        <f>SUM(E163:E164)</f>
        <v>11990</v>
      </c>
      <c r="F162" s="74">
        <f>SUM(F163:F164)</f>
        <v>2937</v>
      </c>
      <c r="G162" s="74">
        <f>SUM(G163:G164)</f>
        <v>9053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11990</v>
      </c>
      <c r="E164" s="76">
        <v>11990</v>
      </c>
      <c r="F164" s="76">
        <v>2937</v>
      </c>
      <c r="G164" s="96">
        <f>+E164-F164</f>
        <v>9053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55561</v>
      </c>
      <c r="E173" s="74">
        <v>55561</v>
      </c>
      <c r="F173" s="74">
        <v>11618</v>
      </c>
      <c r="G173" s="81">
        <f>+E173-F173</f>
        <v>43943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10090</v>
      </c>
      <c r="E175" s="97">
        <f>SUM(E176:E177)</f>
        <v>10090</v>
      </c>
      <c r="F175" s="97">
        <f>SUM(F176:F177)</f>
        <v>951</v>
      </c>
      <c r="G175" s="74">
        <f>+E175-F175</f>
        <v>9139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10090</v>
      </c>
      <c r="E177" s="76">
        <v>10090</v>
      </c>
      <c r="F177" s="76">
        <v>951</v>
      </c>
      <c r="G177" s="96">
        <f>+E177-F177</f>
        <v>9139</v>
      </c>
    </row>
    <row r="178" spans="2:7" ht="14.25">
      <c r="B178" s="97" t="s">
        <v>567</v>
      </c>
      <c r="C178" s="97" t="s">
        <v>440</v>
      </c>
      <c r="D178" s="97">
        <f>SUM(D179:D182)+D190</f>
        <v>15073</v>
      </c>
      <c r="E178" s="97">
        <f>SUM(E179:E182)+E190</f>
        <v>15073</v>
      </c>
      <c r="F178" s="97">
        <f>SUM(F179:F182)+F190</f>
        <v>602</v>
      </c>
      <c r="G178" s="81">
        <f>+E178-F178</f>
        <v>14471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11073</v>
      </c>
      <c r="E182" s="76">
        <f>SUM(E183:E185)</f>
        <v>11073</v>
      </c>
      <c r="F182" s="76">
        <f>SUM(F183:F185)</f>
        <v>0</v>
      </c>
      <c r="G182" s="96">
        <f>+E182-F182</f>
        <v>11073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11073</v>
      </c>
      <c r="E185" s="76">
        <v>11073</v>
      </c>
      <c r="F185" s="76">
        <v>0</v>
      </c>
      <c r="G185" s="96">
        <f>+E185-F185</f>
        <v>11073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4000</v>
      </c>
      <c r="E190" s="76">
        <v>4000</v>
      </c>
      <c r="F190" s="76">
        <v>602</v>
      </c>
      <c r="G190" s="96">
        <f>+E190-F190</f>
        <v>3398</v>
      </c>
    </row>
    <row r="191" spans="2:7" ht="14.25">
      <c r="B191" s="97" t="s">
        <v>581</v>
      </c>
      <c r="C191" s="97" t="s">
        <v>466</v>
      </c>
      <c r="D191" s="97">
        <f>SUM(D192:D198)</f>
        <v>3500</v>
      </c>
      <c r="E191" s="97">
        <f>SUM(E192:E198)</f>
        <v>3500</v>
      </c>
      <c r="F191" s="97">
        <f>SUM(F192:F198)</f>
        <v>2252</v>
      </c>
      <c r="G191" s="74">
        <f>+E191-F191</f>
        <v>1248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3000</v>
      </c>
      <c r="E196" s="76">
        <v>3000</v>
      </c>
      <c r="F196" s="76">
        <v>2168</v>
      </c>
      <c r="G196" s="96">
        <f>+E196-F196</f>
        <v>832</v>
      </c>
    </row>
    <row r="197" spans="2:7" ht="14.25">
      <c r="B197" s="76" t="s">
        <v>587</v>
      </c>
      <c r="C197" s="76" t="s">
        <v>478</v>
      </c>
      <c r="D197" s="76">
        <v>500</v>
      </c>
      <c r="E197" s="76">
        <v>500</v>
      </c>
      <c r="F197" s="76">
        <v>84</v>
      </c>
      <c r="G197" s="96">
        <f>+E197-F197</f>
        <v>416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4850</v>
      </c>
      <c r="E199" s="97">
        <f>+E200+E203+E204+E206</f>
        <v>4850</v>
      </c>
      <c r="F199" s="97">
        <f>+F200+F203+F206+F204</f>
        <v>387</v>
      </c>
      <c r="G199" s="97">
        <f>+G200+G203+G206+G204</f>
        <v>4463</v>
      </c>
    </row>
    <row r="200" spans="2:7" ht="14.25">
      <c r="B200" s="76" t="s">
        <v>590</v>
      </c>
      <c r="C200" s="76" t="s">
        <v>484</v>
      </c>
      <c r="D200" s="76">
        <f>SUM(D201:D202)</f>
        <v>2200</v>
      </c>
      <c r="E200" s="76">
        <f>SUM(E201:E202)</f>
        <v>2200</v>
      </c>
      <c r="F200" s="76">
        <v>0</v>
      </c>
      <c r="G200" s="96">
        <f>+E200-F200</f>
        <v>2200</v>
      </c>
    </row>
    <row r="201" spans="2:7" ht="14.25">
      <c r="B201" s="76" t="s">
        <v>591</v>
      </c>
      <c r="C201" s="76" t="s">
        <v>486</v>
      </c>
      <c r="D201" s="76">
        <v>1200</v>
      </c>
      <c r="E201" s="76">
        <v>1200</v>
      </c>
      <c r="F201" s="76">
        <v>0</v>
      </c>
      <c r="G201" s="96">
        <f>+E201-F201</f>
        <v>1200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211</v>
      </c>
      <c r="G203" s="105">
        <f>+E203-F203</f>
        <v>389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0</v>
      </c>
      <c r="G204" s="96">
        <f>+E204-F204</f>
        <v>1800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176</v>
      </c>
      <c r="G206" s="96">
        <f>+E206-F206</f>
        <v>74</v>
      </c>
    </row>
    <row r="207" spans="2:7" ht="14.25">
      <c r="B207" s="74" t="s">
        <v>597</v>
      </c>
      <c r="C207" s="74" t="s">
        <v>598</v>
      </c>
      <c r="D207" s="74">
        <f>SUM(D208:D221)</f>
        <v>7485</v>
      </c>
      <c r="E207" s="74">
        <f>SUM(E208:E221)</f>
        <v>7485</v>
      </c>
      <c r="F207" s="74">
        <f>SUM(F208:F221)</f>
        <v>7362</v>
      </c>
      <c r="G207" s="74">
        <f>+E207-F207+1</f>
        <v>124</v>
      </c>
    </row>
    <row r="208" spans="2:7" ht="14.25">
      <c r="B208" s="75" t="s">
        <v>599</v>
      </c>
      <c r="C208" s="75" t="s">
        <v>600</v>
      </c>
      <c r="D208" s="75">
        <v>6485</v>
      </c>
      <c r="E208" s="75">
        <v>6485</v>
      </c>
      <c r="F208" s="89">
        <v>6046</v>
      </c>
      <c r="G208" s="96">
        <f>+E208-F208+1</f>
        <v>440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1000</v>
      </c>
      <c r="E216" s="75">
        <v>1000</v>
      </c>
      <c r="F216" s="89">
        <v>1316</v>
      </c>
      <c r="G216" s="96">
        <f>+E216-F216</f>
        <v>-316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103463</v>
      </c>
      <c r="E230" s="73">
        <f>+E231+E234+E238+E243+E261+E271+E280+E285+E298+E306+E312+E317</f>
        <v>103463</v>
      </c>
      <c r="F230" s="73">
        <f>+F231+F234+F238+F243+F261+F271+F280+F285+F298+F306+F312+F317</f>
        <v>15524</v>
      </c>
      <c r="G230" s="73">
        <f>+E230-F230+2</f>
        <v>87941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2006</v>
      </c>
      <c r="F231" s="74">
        <f>SUM(F232:F233)</f>
        <v>89</v>
      </c>
      <c r="G231" s="74">
        <f>+E231-F231</f>
        <v>1917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2006</v>
      </c>
      <c r="F232" s="85">
        <v>89</v>
      </c>
      <c r="G232" s="96">
        <f>+E232-F232</f>
        <v>1917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1800</v>
      </c>
      <c r="F234" s="94">
        <f>SUM(F235:F237)</f>
        <v>0</v>
      </c>
      <c r="G234" s="74">
        <f>+E234-F234</f>
        <v>1800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300</v>
      </c>
      <c r="F235" s="93">
        <v>0</v>
      </c>
      <c r="G235" s="96">
        <f>+E235-F235</f>
        <v>300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1500</v>
      </c>
      <c r="F236" s="92">
        <v>0</v>
      </c>
      <c r="G236" s="96">
        <f>+E236-F236</f>
        <v>1500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11500</v>
      </c>
      <c r="F238" s="74">
        <f>SUM(F239:F242)</f>
        <v>1529</v>
      </c>
      <c r="G238" s="74">
        <f>+E238-F238</f>
        <v>9971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11500</v>
      </c>
      <c r="F239" s="84">
        <v>1293</v>
      </c>
      <c r="G239" s="96">
        <f>+E239-F239</f>
        <v>10207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76"/>
    </row>
    <row r="241" spans="2:7" ht="14.25">
      <c r="B241" s="75" t="s">
        <v>660</v>
      </c>
      <c r="C241" s="75" t="s">
        <v>661</v>
      </c>
      <c r="D241" s="75">
        <v>0</v>
      </c>
      <c r="E241" s="75">
        <v>0</v>
      </c>
      <c r="F241" s="84">
        <v>236</v>
      </c>
      <c r="G241" s="76"/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31167</v>
      </c>
      <c r="E243" s="74">
        <f>SUM(E244:E260)</f>
        <v>31167</v>
      </c>
      <c r="F243" s="74">
        <f>SUM(F244:F260)</f>
        <v>4528</v>
      </c>
      <c r="G243" s="74">
        <f>SUM(G244:G260)</f>
        <v>26639</v>
      </c>
    </row>
    <row r="244" spans="2:7" ht="14.25">
      <c r="B244" s="75" t="s">
        <v>666</v>
      </c>
      <c r="C244" s="75" t="s">
        <v>667</v>
      </c>
      <c r="D244" s="75">
        <v>2547</v>
      </c>
      <c r="E244" s="75">
        <v>2547</v>
      </c>
      <c r="F244" s="98">
        <v>1114</v>
      </c>
      <c r="G244" s="96">
        <f>+E244-F244</f>
        <v>1433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16000</v>
      </c>
      <c r="E247" s="75">
        <v>16000</v>
      </c>
      <c r="F247" s="98">
        <v>1393</v>
      </c>
      <c r="G247" s="96">
        <f t="shared" si="1"/>
        <v>14607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1300</v>
      </c>
      <c r="F248" s="98">
        <v>0</v>
      </c>
      <c r="G248" s="96">
        <f t="shared" si="1"/>
        <v>1300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2500</v>
      </c>
      <c r="E250" s="75">
        <v>2500</v>
      </c>
      <c r="F250" s="98">
        <v>790</v>
      </c>
      <c r="G250" s="96">
        <f t="shared" si="1"/>
        <v>1710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1600</v>
      </c>
      <c r="F252" s="98">
        <v>491</v>
      </c>
      <c r="G252" s="96">
        <f t="shared" si="1"/>
        <v>1109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1300</v>
      </c>
      <c r="F253" s="98">
        <v>458</v>
      </c>
      <c r="G253" s="96">
        <f t="shared" si="1"/>
        <v>842</v>
      </c>
    </row>
    <row r="254" spans="2:7" ht="14.25">
      <c r="B254" s="75" t="s">
        <v>686</v>
      </c>
      <c r="C254" s="75" t="s">
        <v>687</v>
      </c>
      <c r="D254" s="75">
        <v>2700</v>
      </c>
      <c r="E254" s="75">
        <v>2700</v>
      </c>
      <c r="F254" s="98">
        <v>257</v>
      </c>
      <c r="G254" s="96">
        <f t="shared" si="1"/>
        <v>2443</v>
      </c>
    </row>
    <row r="255" spans="2:7" ht="14.25">
      <c r="B255" s="75" t="s">
        <v>688</v>
      </c>
      <c r="C255" s="75" t="s">
        <v>689</v>
      </c>
      <c r="D255" s="75">
        <v>1000</v>
      </c>
      <c r="E255" s="75">
        <v>1000</v>
      </c>
      <c r="F255" s="98">
        <v>0</v>
      </c>
      <c r="G255" s="96">
        <f t="shared" si="1"/>
        <v>1000</v>
      </c>
    </row>
    <row r="256" spans="2:7" ht="14.25">
      <c r="B256" s="75" t="s">
        <v>690</v>
      </c>
      <c r="C256" s="75" t="s">
        <v>691</v>
      </c>
      <c r="D256" s="75">
        <v>2100</v>
      </c>
      <c r="E256" s="75">
        <v>2100</v>
      </c>
      <c r="F256" s="98">
        <v>0</v>
      </c>
      <c r="G256" s="96">
        <f t="shared" si="1"/>
        <v>2100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10</v>
      </c>
      <c r="F260" s="99">
        <v>25</v>
      </c>
      <c r="G260" s="96">
        <f t="shared" si="1"/>
        <v>-15</v>
      </c>
    </row>
    <row r="261" spans="2:7" ht="14.25">
      <c r="B261" s="74" t="s">
        <v>699</v>
      </c>
      <c r="C261" s="74" t="s">
        <v>700</v>
      </c>
      <c r="D261" s="74">
        <f>SUM(D262:D270)</f>
        <v>15530</v>
      </c>
      <c r="E261" s="74">
        <f>SUM(E262:E270)</f>
        <v>15530</v>
      </c>
      <c r="F261" s="74">
        <f>SUM(F262:F270)</f>
        <v>2663</v>
      </c>
      <c r="G261" s="74">
        <f aca="true" t="shared" si="2" ref="G261:G311">+E261-F261</f>
        <v>12867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9600</v>
      </c>
      <c r="F262" s="75">
        <v>2110</v>
      </c>
      <c r="G262" s="96">
        <f t="shared" si="2"/>
        <v>7490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900</v>
      </c>
      <c r="F263" s="75">
        <v>45</v>
      </c>
      <c r="G263" s="96">
        <f t="shared" si="2"/>
        <v>855</v>
      </c>
    </row>
    <row r="264" spans="2:7" ht="14.25">
      <c r="B264" s="75" t="s">
        <v>705</v>
      </c>
      <c r="C264" s="75" t="s">
        <v>706</v>
      </c>
      <c r="D264" s="75">
        <v>1300</v>
      </c>
      <c r="E264" s="75">
        <v>1300</v>
      </c>
      <c r="F264" s="75">
        <v>29</v>
      </c>
      <c r="G264" s="96">
        <f t="shared" si="2"/>
        <v>1271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2200</v>
      </c>
      <c r="E266" s="75">
        <v>2200</v>
      </c>
      <c r="F266" s="75">
        <v>479</v>
      </c>
      <c r="G266" s="96">
        <f t="shared" si="2"/>
        <v>1721</v>
      </c>
    </row>
    <row r="267" spans="2:7" ht="14.25">
      <c r="B267" s="75" t="s">
        <v>711</v>
      </c>
      <c r="C267" s="75" t="s">
        <v>712</v>
      </c>
      <c r="D267" s="75">
        <v>1500</v>
      </c>
      <c r="E267" s="75">
        <v>1500</v>
      </c>
      <c r="F267" s="75">
        <v>0</v>
      </c>
      <c r="G267" s="96">
        <f t="shared" si="2"/>
        <v>1500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5620</v>
      </c>
      <c r="E271" s="74">
        <f>SUM(E272:E279)</f>
        <v>5620</v>
      </c>
      <c r="F271" s="74">
        <f>SUM(F272:F279)</f>
        <v>134</v>
      </c>
      <c r="G271" s="74">
        <f>SUM(G272:G279)</f>
        <v>5486</v>
      </c>
    </row>
    <row r="272" spans="2:7" ht="14.25">
      <c r="B272" s="75" t="s">
        <v>720</v>
      </c>
      <c r="C272" s="75" t="s">
        <v>721</v>
      </c>
      <c r="D272" s="75">
        <v>2500</v>
      </c>
      <c r="E272" s="75">
        <v>2500</v>
      </c>
      <c r="F272" s="75">
        <v>0</v>
      </c>
      <c r="G272" s="96">
        <f t="shared" si="2"/>
        <v>2500</v>
      </c>
    </row>
    <row r="273" spans="2:7" ht="14.25">
      <c r="B273" s="75" t="s">
        <v>722</v>
      </c>
      <c r="C273" s="75" t="s">
        <v>723</v>
      </c>
      <c r="D273" s="75">
        <v>1000</v>
      </c>
      <c r="E273" s="75">
        <v>1000</v>
      </c>
      <c r="F273" s="75">
        <v>84</v>
      </c>
      <c r="G273" s="96">
        <f t="shared" si="2"/>
        <v>916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10</v>
      </c>
      <c r="F275" s="75">
        <v>0</v>
      </c>
      <c r="G275" s="96">
        <f t="shared" si="2"/>
        <v>10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1600</v>
      </c>
      <c r="F277" s="75">
        <v>0</v>
      </c>
      <c r="G277" s="96">
        <f t="shared" si="2"/>
        <v>1600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50</v>
      </c>
      <c r="G278" s="96">
        <f t="shared" si="2"/>
        <v>350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19410</v>
      </c>
      <c r="E285" s="74">
        <f>SUM(E286:E297)</f>
        <v>19410</v>
      </c>
      <c r="F285" s="74">
        <f>SUM(F286:F297)</f>
        <v>5826</v>
      </c>
      <c r="G285" s="74">
        <f>+E285-F285</f>
        <v>13584</v>
      </c>
    </row>
    <row r="286" spans="2:7" ht="14.25">
      <c r="B286" s="75" t="s">
        <v>746</v>
      </c>
      <c r="C286" s="75" t="s">
        <v>747</v>
      </c>
      <c r="D286" s="75">
        <v>0</v>
      </c>
      <c r="E286" s="75">
        <v>0</v>
      </c>
      <c r="F286" s="75">
        <v>552</v>
      </c>
      <c r="G286" s="96">
        <f t="shared" si="2"/>
        <v>-552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3300</v>
      </c>
      <c r="F292" s="75">
        <v>2462</v>
      </c>
      <c r="G292" s="96">
        <f t="shared" si="2"/>
        <v>838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96">
        <f t="shared" si="2"/>
        <v>10</v>
      </c>
    </row>
    <row r="297" spans="2:7" ht="14.25">
      <c r="B297" s="75" t="s">
        <v>768</v>
      </c>
      <c r="C297" s="75" t="s">
        <v>44</v>
      </c>
      <c r="D297" s="75">
        <v>16100</v>
      </c>
      <c r="E297" s="75">
        <v>16100</v>
      </c>
      <c r="F297" s="75">
        <v>2812</v>
      </c>
      <c r="G297" s="96">
        <f t="shared" si="2"/>
        <v>13288</v>
      </c>
    </row>
    <row r="298" spans="2:7" ht="14.25">
      <c r="B298" s="74" t="s">
        <v>769</v>
      </c>
      <c r="C298" s="74" t="s">
        <v>770</v>
      </c>
      <c r="D298" s="74">
        <f>SUM(D299:D305)</f>
        <v>2220</v>
      </c>
      <c r="E298" s="74">
        <f>SUM(E299:E305)</f>
        <v>2220</v>
      </c>
      <c r="F298" s="74">
        <f>SUM(F299:F305)</f>
        <v>0</v>
      </c>
      <c r="G298" s="74">
        <f t="shared" si="2"/>
        <v>2220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1500</v>
      </c>
      <c r="E300" s="75">
        <v>1500</v>
      </c>
      <c r="F300" s="75">
        <v>0</v>
      </c>
      <c r="G300" s="96">
        <f t="shared" si="2"/>
        <v>1500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700</v>
      </c>
      <c r="E305" s="75">
        <v>700</v>
      </c>
      <c r="F305" s="75">
        <v>0</v>
      </c>
      <c r="G305" s="96">
        <f t="shared" si="2"/>
        <v>700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10000</v>
      </c>
      <c r="F306" s="74">
        <f>SUM(F307:F311)</f>
        <v>105</v>
      </c>
      <c r="G306" s="74">
        <f t="shared" si="2"/>
        <v>9895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10000</v>
      </c>
      <c r="F308" s="75">
        <v>105</v>
      </c>
      <c r="G308" s="96">
        <f t="shared" si="2"/>
        <v>9895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3100</v>
      </c>
      <c r="E312" s="74">
        <f>SUM(E313:E316)</f>
        <v>3100</v>
      </c>
      <c r="F312" s="74">
        <f>SUM(F313:F316)</f>
        <v>380</v>
      </c>
      <c r="G312" s="74">
        <f>SUM(G313:G316)</f>
        <v>2720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2800</v>
      </c>
      <c r="E314" s="75">
        <v>2800</v>
      </c>
      <c r="F314" s="75">
        <v>380</v>
      </c>
      <c r="G314" s="96">
        <f t="shared" si="3"/>
        <v>2420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0</v>
      </c>
      <c r="G315" s="96">
        <f t="shared" si="3"/>
        <v>300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1080</v>
      </c>
      <c r="F317" s="74">
        <f>SUM(F318:F324)</f>
        <v>270</v>
      </c>
      <c r="G317" s="74">
        <f t="shared" si="3"/>
        <v>810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1080</v>
      </c>
      <c r="F319" s="75">
        <v>270</v>
      </c>
      <c r="G319" s="96">
        <f t="shared" si="3"/>
        <v>810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1840</v>
      </c>
      <c r="E376" s="73">
        <f>+E380+E381+E385+E388+E379</f>
        <v>1840</v>
      </c>
      <c r="F376" s="73">
        <f>+F380+F381+F385+F388+F391+F379</f>
        <v>693</v>
      </c>
      <c r="G376" s="104">
        <f aca="true" t="shared" si="6" ref="G376:G387">+E376-F376</f>
        <v>1147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1100</v>
      </c>
      <c r="E381" s="74">
        <f>SUM(E382:E384)</f>
        <v>1100</v>
      </c>
      <c r="F381" s="74">
        <f>SUM(F382:F384)</f>
        <v>0</v>
      </c>
      <c r="G381" s="74">
        <f t="shared" si="6"/>
        <v>1100</v>
      </c>
    </row>
    <row r="382" spans="2:7" ht="14.25">
      <c r="B382" s="75" t="s">
        <v>921</v>
      </c>
      <c r="C382" s="75" t="s">
        <v>922</v>
      </c>
      <c r="D382" s="75">
        <v>1000</v>
      </c>
      <c r="E382" s="75">
        <v>1000</v>
      </c>
      <c r="F382" s="75">
        <v>0</v>
      </c>
      <c r="G382" s="96">
        <f t="shared" si="6"/>
        <v>1000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100</v>
      </c>
      <c r="E384" s="75">
        <v>100</v>
      </c>
      <c r="F384" s="75">
        <v>0</v>
      </c>
      <c r="G384" s="96">
        <f t="shared" si="6"/>
        <v>100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693</v>
      </c>
      <c r="G385" s="74">
        <f t="shared" si="6"/>
        <v>17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693</v>
      </c>
      <c r="G386" s="96">
        <f t="shared" si="6"/>
        <v>7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v>0</v>
      </c>
      <c r="G432" s="73"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478209</v>
      </c>
      <c r="E444" s="76">
        <f>+E11+E230+E443+E432+E401+E376+E325</f>
        <v>478209</v>
      </c>
      <c r="F444" s="76">
        <f>+F11+F230+F443+F432+F401+F376+F325</f>
        <v>100202</v>
      </c>
      <c r="G444" s="96">
        <f>+E444-F444+2</f>
        <v>378009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2012-04-15T15:41:21Z</cp:lastPrinted>
  <dcterms:created xsi:type="dcterms:W3CDTF">2009-10-17T12:41:49Z</dcterms:created>
  <dcterms:modified xsi:type="dcterms:W3CDTF">2012-04-15T17:30:38Z</dcterms:modified>
  <cp:category/>
  <cp:version/>
  <cp:contentType/>
  <cp:contentStatus/>
</cp:coreProperties>
</file>